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60" activeTab="0"/>
  </bookViews>
  <sheets>
    <sheet name="январь" sheetId="1" r:id="rId1"/>
  </sheets>
  <definedNames>
    <definedName name="_xlnm.Print_Area" localSheetId="0">'январь'!$A$1:$P$34</definedName>
  </definedNames>
  <calcPr fullCalcOnLoad="1"/>
</workbook>
</file>

<file path=xl/sharedStrings.xml><?xml version="1.0" encoding="utf-8"?>
<sst xmlns="http://schemas.openxmlformats.org/spreadsheetml/2006/main" count="51" uniqueCount="40">
  <si>
    <t>Отработано</t>
  </si>
  <si>
    <t>Всего</t>
  </si>
  <si>
    <t>НДФЛ</t>
  </si>
  <si>
    <t>К выдаче</t>
  </si>
  <si>
    <t>№п/п</t>
  </si>
  <si>
    <t>ФИО</t>
  </si>
  <si>
    <t>Дни</t>
  </si>
  <si>
    <t>Часы</t>
  </si>
  <si>
    <t>начислено</t>
  </si>
  <si>
    <t>з/плата</t>
  </si>
  <si>
    <t>оклад</t>
  </si>
  <si>
    <t>б/лист</t>
  </si>
  <si>
    <t>станд.</t>
  </si>
  <si>
    <t>вычеты</t>
  </si>
  <si>
    <t>налогообл.</t>
  </si>
  <si>
    <t>база</t>
  </si>
  <si>
    <t>пенсионн</t>
  </si>
  <si>
    <t>Проводки:</t>
  </si>
  <si>
    <t>70/68-</t>
  </si>
  <si>
    <t xml:space="preserve">  -начислена з/плата</t>
  </si>
  <si>
    <t xml:space="preserve">  -начислен НДФЛ</t>
  </si>
  <si>
    <t xml:space="preserve">  -ПФ страх. часть</t>
  </si>
  <si>
    <t>итого:</t>
  </si>
  <si>
    <t>26/70-</t>
  </si>
  <si>
    <t>26/69-</t>
  </si>
  <si>
    <t>отпуск</t>
  </si>
  <si>
    <t xml:space="preserve">  -ФСС 2,9%</t>
  </si>
  <si>
    <t xml:space="preserve"> - ФФОМС  5,1%</t>
  </si>
  <si>
    <t xml:space="preserve">  -ФСС по травматизму </t>
  </si>
  <si>
    <t xml:space="preserve">  - начислено взносов</t>
  </si>
  <si>
    <r>
      <t xml:space="preserve">                  </t>
    </r>
    <r>
      <rPr>
        <b/>
        <sz val="12"/>
        <rFont val="Arial Cyr"/>
        <family val="0"/>
      </rPr>
      <t xml:space="preserve"> Расчетная ведомость по з/плате № 1 за январь 2014 года    </t>
    </r>
  </si>
  <si>
    <t>Нач-на</t>
  </si>
  <si>
    <t>Аванс</t>
  </si>
  <si>
    <t>фонд</t>
  </si>
  <si>
    <t>подпись</t>
  </si>
  <si>
    <t>сотрудника</t>
  </si>
  <si>
    <t>ИП Свистунов А.А. (ООО " ")</t>
  </si>
  <si>
    <t>Директор___________________Свистунов А.А.</t>
  </si>
  <si>
    <t>Сотрудник 1</t>
  </si>
  <si>
    <t>Иванов И.И.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</si>
</sst>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0_р_."/>
    <numFmt numFmtId="175" formatCode="0.00;[Red]0.00"/>
    <numFmt numFmtId="176" formatCode="#,##0.00;[Red]#,##0.00"/>
    <numFmt numFmtId="177" formatCode="#,##0.00_ ;\-#,##0.00\ 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/>
    </xf>
    <xf numFmtId="1" fontId="0" fillId="0" borderId="1" xfId="19" applyNumberForma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6" xfId="0" applyFont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9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" fontId="1" fillId="0" borderId="9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2" borderId="5" xfId="0" applyFont="1" applyFill="1" applyBorder="1" applyAlignment="1">
      <alignment horizontal="left" vertical="top" wrapText="1"/>
    </xf>
    <xf numFmtId="0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19" applyNumberFormat="1" applyFill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2" fontId="0" fillId="0" borderId="1" xfId="19" applyNumberFormat="1" applyFill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3.375" style="0" customWidth="1"/>
    <col min="2" max="2" width="15.75390625" style="0" customWidth="1"/>
    <col min="3" max="3" width="6.625" style="0" customWidth="1"/>
    <col min="4" max="4" width="5.875" style="0" customWidth="1"/>
    <col min="5" max="5" width="6.75390625" style="0" customWidth="1"/>
    <col min="6" max="6" width="9.00390625" style="0" customWidth="1"/>
    <col min="7" max="7" width="8.375" style="0" customWidth="1"/>
    <col min="8" max="8" width="10.00390625" style="0" customWidth="1"/>
    <col min="9" max="9" width="8.25390625" style="0" customWidth="1"/>
    <col min="10" max="10" width="9.75390625" style="0" customWidth="1"/>
    <col min="12" max="12" width="8.75390625" style="0" customWidth="1"/>
    <col min="15" max="15" width="11.125" style="0" customWidth="1"/>
  </cols>
  <sheetData>
    <row r="1" spans="1:15" ht="12.75">
      <c r="A1" s="55"/>
      <c r="B1" s="55"/>
      <c r="C1" s="56"/>
      <c r="D1" s="57"/>
      <c r="E1" s="57"/>
      <c r="F1" s="58"/>
      <c r="G1" s="59"/>
      <c r="H1" s="57"/>
      <c r="I1" s="57"/>
      <c r="J1" s="58"/>
      <c r="K1" s="58"/>
      <c r="L1" s="58"/>
      <c r="M1" s="60"/>
      <c r="N1" s="57"/>
      <c r="O1" s="58"/>
    </row>
    <row r="2" spans="1:15" ht="15.75">
      <c r="A2" s="61"/>
      <c r="B2" s="57"/>
      <c r="C2" s="76" t="s">
        <v>36</v>
      </c>
      <c r="D2" s="57"/>
      <c r="E2" s="57"/>
      <c r="F2" s="58"/>
      <c r="G2" s="70" t="s">
        <v>30</v>
      </c>
      <c r="H2" s="57"/>
      <c r="I2" s="62"/>
      <c r="J2" s="63"/>
      <c r="K2" s="58"/>
      <c r="L2" s="58"/>
      <c r="M2" s="60"/>
      <c r="N2" s="57"/>
      <c r="O2" s="58"/>
    </row>
    <row r="3" spans="1:15" ht="13.5" thickBot="1">
      <c r="A3" s="64"/>
      <c r="B3" s="65"/>
      <c r="C3" s="66"/>
      <c r="D3" s="64"/>
      <c r="E3" s="64"/>
      <c r="F3" s="67"/>
      <c r="G3" s="66"/>
      <c r="H3" s="68"/>
      <c r="I3" s="67"/>
      <c r="J3" s="67"/>
      <c r="K3" s="67"/>
      <c r="L3" s="67"/>
      <c r="M3" s="69"/>
      <c r="N3" s="67"/>
      <c r="O3" s="67"/>
    </row>
    <row r="4" spans="1:15" ht="12.75">
      <c r="A4" s="51"/>
      <c r="B4" s="51"/>
      <c r="C4" s="52"/>
      <c r="D4" s="53" t="s">
        <v>0</v>
      </c>
      <c r="E4" s="54"/>
      <c r="F4" s="30" t="s">
        <v>31</v>
      </c>
      <c r="G4" s="1" t="s">
        <v>11</v>
      </c>
      <c r="H4" s="1" t="s">
        <v>1</v>
      </c>
      <c r="I4" s="30" t="s">
        <v>12</v>
      </c>
      <c r="J4" s="30" t="s">
        <v>14</v>
      </c>
      <c r="K4" s="46" t="s">
        <v>2</v>
      </c>
      <c r="L4" s="46" t="s">
        <v>32</v>
      </c>
      <c r="M4" s="46" t="s">
        <v>3</v>
      </c>
      <c r="N4" s="1" t="s">
        <v>16</v>
      </c>
      <c r="O4" s="30" t="s">
        <v>34</v>
      </c>
    </row>
    <row r="5" spans="1:15" ht="14.25" customHeight="1" thickBot="1">
      <c r="A5" s="29" t="s">
        <v>4</v>
      </c>
      <c r="B5" s="10" t="s">
        <v>5</v>
      </c>
      <c r="C5" s="23" t="s">
        <v>10</v>
      </c>
      <c r="D5" s="11" t="s">
        <v>6</v>
      </c>
      <c r="E5" s="12" t="s">
        <v>7</v>
      </c>
      <c r="F5" s="21" t="s">
        <v>9</v>
      </c>
      <c r="G5" s="1" t="s">
        <v>25</v>
      </c>
      <c r="H5" s="13" t="s">
        <v>8</v>
      </c>
      <c r="I5" s="22" t="s">
        <v>13</v>
      </c>
      <c r="J5" s="21" t="s">
        <v>15</v>
      </c>
      <c r="K5" s="46"/>
      <c r="L5" s="46"/>
      <c r="M5" s="46"/>
      <c r="N5" s="10" t="s">
        <v>33</v>
      </c>
      <c r="O5" s="21" t="s">
        <v>35</v>
      </c>
    </row>
    <row r="6" spans="1:15" ht="12.75" customHeight="1">
      <c r="A6" s="2">
        <v>1</v>
      </c>
      <c r="B6" s="7" t="s">
        <v>39</v>
      </c>
      <c r="C6" s="24">
        <v>12000</v>
      </c>
      <c r="D6" s="6">
        <v>17</v>
      </c>
      <c r="E6" s="6">
        <f aca="true" t="shared" si="0" ref="E6:E15">D6*8</f>
        <v>136</v>
      </c>
      <c r="F6" s="24">
        <v>12000</v>
      </c>
      <c r="G6" s="8"/>
      <c r="H6" s="8">
        <f aca="true" t="shared" si="1" ref="H6:H14">F6+G6</f>
        <v>12000</v>
      </c>
      <c r="I6" s="8">
        <v>5800</v>
      </c>
      <c r="J6" s="8">
        <f aca="true" t="shared" si="2" ref="J6:J14">H6-I6</f>
        <v>6200</v>
      </c>
      <c r="K6" s="8">
        <f aca="true" t="shared" si="3" ref="K6:K15">J6*13%</f>
        <v>806</v>
      </c>
      <c r="L6" s="8">
        <v>3000</v>
      </c>
      <c r="M6" s="72">
        <f aca="true" t="shared" si="4" ref="M6:M14">H6-K6-L6</f>
        <v>8194</v>
      </c>
      <c r="N6" s="8">
        <f aca="true" t="shared" si="5" ref="N6:N14">H6*22%</f>
        <v>2640</v>
      </c>
      <c r="O6" s="8"/>
    </row>
    <row r="7" spans="1:15" ht="12.75">
      <c r="A7" s="2">
        <v>2</v>
      </c>
      <c r="B7" s="7" t="s">
        <v>38</v>
      </c>
      <c r="C7" s="24">
        <v>10000</v>
      </c>
      <c r="D7" s="6">
        <v>17</v>
      </c>
      <c r="E7" s="6">
        <f t="shared" si="0"/>
        <v>136</v>
      </c>
      <c r="F7" s="24">
        <v>10000</v>
      </c>
      <c r="G7" s="4"/>
      <c r="H7" s="8">
        <f t="shared" si="1"/>
        <v>10000</v>
      </c>
      <c r="I7" s="3"/>
      <c r="J7" s="8">
        <f t="shared" si="2"/>
        <v>10000</v>
      </c>
      <c r="K7" s="8">
        <f t="shared" si="3"/>
        <v>1300</v>
      </c>
      <c r="L7" s="3">
        <v>2500</v>
      </c>
      <c r="M7" s="72">
        <f t="shared" si="4"/>
        <v>6200</v>
      </c>
      <c r="N7" s="8">
        <f t="shared" si="5"/>
        <v>2200</v>
      </c>
      <c r="O7" s="8"/>
    </row>
    <row r="8" spans="1:15" ht="12.75">
      <c r="A8" s="2">
        <v>3</v>
      </c>
      <c r="B8" s="7" t="s">
        <v>38</v>
      </c>
      <c r="C8" s="24">
        <v>9000</v>
      </c>
      <c r="D8" s="6">
        <v>17</v>
      </c>
      <c r="E8" s="6">
        <f t="shared" si="0"/>
        <v>136</v>
      </c>
      <c r="F8" s="24">
        <v>9000</v>
      </c>
      <c r="G8" s="3"/>
      <c r="H8" s="8">
        <f t="shared" si="1"/>
        <v>9000</v>
      </c>
      <c r="I8" s="3">
        <v>1400</v>
      </c>
      <c r="J8" s="8">
        <f t="shared" si="2"/>
        <v>7600</v>
      </c>
      <c r="K8" s="8">
        <f t="shared" si="3"/>
        <v>988</v>
      </c>
      <c r="L8" s="3">
        <v>2500</v>
      </c>
      <c r="M8" s="72">
        <f t="shared" si="4"/>
        <v>5512</v>
      </c>
      <c r="N8" s="8">
        <f t="shared" si="5"/>
        <v>1980</v>
      </c>
      <c r="O8" s="8"/>
    </row>
    <row r="9" spans="1:15" ht="12.75">
      <c r="A9" s="2">
        <v>4</v>
      </c>
      <c r="B9" s="7" t="s">
        <v>38</v>
      </c>
      <c r="C9" s="24">
        <v>9000</v>
      </c>
      <c r="D9" s="6">
        <v>17</v>
      </c>
      <c r="E9" s="6">
        <f t="shared" si="0"/>
        <v>136</v>
      </c>
      <c r="F9" s="24">
        <v>9000</v>
      </c>
      <c r="G9" s="4"/>
      <c r="H9" s="8">
        <f t="shared" si="1"/>
        <v>9000</v>
      </c>
      <c r="I9" s="50">
        <v>1400</v>
      </c>
      <c r="J9" s="8">
        <f t="shared" si="2"/>
        <v>7600</v>
      </c>
      <c r="K9" s="8">
        <f t="shared" si="3"/>
        <v>988</v>
      </c>
      <c r="L9" s="3">
        <v>2500</v>
      </c>
      <c r="M9" s="72">
        <f t="shared" si="4"/>
        <v>5512</v>
      </c>
      <c r="N9" s="8">
        <f t="shared" si="5"/>
        <v>1980</v>
      </c>
      <c r="O9" s="8"/>
    </row>
    <row r="10" spans="1:15" ht="12.75">
      <c r="A10" s="2">
        <v>5</v>
      </c>
      <c r="B10" s="7" t="s">
        <v>38</v>
      </c>
      <c r="C10" s="24">
        <v>9000</v>
      </c>
      <c r="D10" s="6">
        <v>17</v>
      </c>
      <c r="E10" s="6">
        <f t="shared" si="0"/>
        <v>136</v>
      </c>
      <c r="F10" s="24">
        <v>9000</v>
      </c>
      <c r="G10" s="2"/>
      <c r="H10" s="8">
        <f t="shared" si="1"/>
        <v>9000</v>
      </c>
      <c r="I10" s="3"/>
      <c r="J10" s="8">
        <f t="shared" si="2"/>
        <v>9000</v>
      </c>
      <c r="K10" s="8">
        <f t="shared" si="3"/>
        <v>1170</v>
      </c>
      <c r="L10" s="3">
        <v>2500</v>
      </c>
      <c r="M10" s="72">
        <f t="shared" si="4"/>
        <v>5330</v>
      </c>
      <c r="N10" s="8">
        <f t="shared" si="5"/>
        <v>1980</v>
      </c>
      <c r="O10" s="8"/>
    </row>
    <row r="11" spans="1:15" ht="12.75">
      <c r="A11" s="2">
        <v>6</v>
      </c>
      <c r="B11" s="7" t="s">
        <v>38</v>
      </c>
      <c r="C11" s="24">
        <v>9000</v>
      </c>
      <c r="D11" s="6">
        <v>17</v>
      </c>
      <c r="E11" s="6">
        <f t="shared" si="0"/>
        <v>136</v>
      </c>
      <c r="F11" s="24">
        <v>9000</v>
      </c>
      <c r="G11" s="2"/>
      <c r="H11" s="8">
        <f t="shared" si="1"/>
        <v>9000</v>
      </c>
      <c r="I11" s="3">
        <v>1400</v>
      </c>
      <c r="J11" s="8">
        <f t="shared" si="2"/>
        <v>7600</v>
      </c>
      <c r="K11" s="8">
        <f t="shared" si="3"/>
        <v>988</v>
      </c>
      <c r="L11" s="3">
        <v>2500</v>
      </c>
      <c r="M11" s="72">
        <f t="shared" si="4"/>
        <v>5512</v>
      </c>
      <c r="N11" s="8">
        <f t="shared" si="5"/>
        <v>1980</v>
      </c>
      <c r="O11" s="8"/>
    </row>
    <row r="12" spans="1:15" ht="12.75">
      <c r="A12" s="31">
        <v>7</v>
      </c>
      <c r="B12" s="7" t="s">
        <v>38</v>
      </c>
      <c r="C12" s="24">
        <v>9000</v>
      </c>
      <c r="D12" s="6">
        <v>17</v>
      </c>
      <c r="E12" s="6">
        <f t="shared" si="0"/>
        <v>136</v>
      </c>
      <c r="F12" s="24">
        <v>9000</v>
      </c>
      <c r="G12" s="2"/>
      <c r="H12" s="8">
        <f t="shared" si="1"/>
        <v>9000</v>
      </c>
      <c r="I12" s="3"/>
      <c r="J12" s="8">
        <f t="shared" si="2"/>
        <v>9000</v>
      </c>
      <c r="K12" s="8">
        <f t="shared" si="3"/>
        <v>1170</v>
      </c>
      <c r="L12" s="3">
        <v>2500</v>
      </c>
      <c r="M12" s="72">
        <f t="shared" si="4"/>
        <v>5330</v>
      </c>
      <c r="N12" s="8">
        <f t="shared" si="5"/>
        <v>1980</v>
      </c>
      <c r="O12" s="8"/>
    </row>
    <row r="13" spans="1:15" ht="12.75">
      <c r="A13" s="32">
        <v>8</v>
      </c>
      <c r="B13" s="7" t="s">
        <v>38</v>
      </c>
      <c r="C13" s="24">
        <v>9000</v>
      </c>
      <c r="D13" s="6">
        <v>17</v>
      </c>
      <c r="E13" s="6">
        <f t="shared" si="0"/>
        <v>136</v>
      </c>
      <c r="F13" s="24">
        <v>9000</v>
      </c>
      <c r="G13" s="5"/>
      <c r="H13" s="8">
        <f t="shared" si="1"/>
        <v>9000</v>
      </c>
      <c r="I13" s="8"/>
      <c r="J13" s="8">
        <f t="shared" si="2"/>
        <v>9000</v>
      </c>
      <c r="K13" s="8">
        <f t="shared" si="3"/>
        <v>1170</v>
      </c>
      <c r="L13" s="3"/>
      <c r="M13" s="72">
        <f t="shared" si="4"/>
        <v>7830</v>
      </c>
      <c r="N13" s="8">
        <f t="shared" si="5"/>
        <v>1980</v>
      </c>
      <c r="O13" s="8"/>
    </row>
    <row r="14" spans="1:15" ht="12.75">
      <c r="A14" s="6">
        <v>9</v>
      </c>
      <c r="B14" s="7" t="s">
        <v>38</v>
      </c>
      <c r="C14" s="24">
        <v>9000</v>
      </c>
      <c r="D14" s="6">
        <v>17</v>
      </c>
      <c r="E14" s="6">
        <f t="shared" si="0"/>
        <v>136</v>
      </c>
      <c r="F14" s="24">
        <v>9000</v>
      </c>
      <c r="G14" s="8"/>
      <c r="H14" s="8">
        <f t="shared" si="1"/>
        <v>9000</v>
      </c>
      <c r="I14" s="3"/>
      <c r="J14" s="8">
        <f t="shared" si="2"/>
        <v>9000</v>
      </c>
      <c r="K14" s="3">
        <f t="shared" si="3"/>
        <v>1170</v>
      </c>
      <c r="L14" s="3"/>
      <c r="M14" s="3">
        <f t="shared" si="4"/>
        <v>7830</v>
      </c>
      <c r="N14" s="8">
        <f t="shared" si="5"/>
        <v>1980</v>
      </c>
      <c r="O14" s="8"/>
    </row>
    <row r="15" spans="1:15" ht="12.75">
      <c r="A15" s="2">
        <v>10</v>
      </c>
      <c r="B15" s="7" t="s">
        <v>38</v>
      </c>
      <c r="C15" s="24">
        <v>9000</v>
      </c>
      <c r="D15" s="6">
        <v>17</v>
      </c>
      <c r="E15" s="6">
        <f t="shared" si="0"/>
        <v>136</v>
      </c>
      <c r="F15" s="24">
        <v>9000</v>
      </c>
      <c r="G15" s="8"/>
      <c r="H15" s="8">
        <f>F15+G15</f>
        <v>9000</v>
      </c>
      <c r="I15" s="3"/>
      <c r="J15" s="8">
        <f>H15-I15</f>
        <v>9000</v>
      </c>
      <c r="K15" s="3">
        <f t="shared" si="3"/>
        <v>1170</v>
      </c>
      <c r="L15" s="3"/>
      <c r="M15" s="3">
        <f>H15-K15-L15</f>
        <v>7830</v>
      </c>
      <c r="N15" s="8">
        <f>H15*22%</f>
        <v>1980</v>
      </c>
      <c r="O15" s="8"/>
    </row>
    <row r="16" spans="1:15" ht="12.75">
      <c r="A16" s="2">
        <v>11</v>
      </c>
      <c r="B16" s="7"/>
      <c r="C16" s="24"/>
      <c r="D16" s="6"/>
      <c r="E16" s="6"/>
      <c r="F16" s="24"/>
      <c r="G16" s="8"/>
      <c r="H16" s="2"/>
      <c r="I16" s="3"/>
      <c r="J16" s="3"/>
      <c r="K16" s="3"/>
      <c r="L16" s="3"/>
      <c r="M16" s="3"/>
      <c r="N16" s="8"/>
      <c r="O16" s="8"/>
    </row>
    <row r="17" spans="1:15" ht="12.75">
      <c r="A17" s="31">
        <v>12</v>
      </c>
      <c r="B17" s="7"/>
      <c r="C17" s="24"/>
      <c r="D17" s="6"/>
      <c r="E17" s="6"/>
      <c r="F17" s="24"/>
      <c r="G17" s="8"/>
      <c r="H17" s="2"/>
      <c r="I17" s="3"/>
      <c r="J17" s="3"/>
      <c r="K17" s="3"/>
      <c r="L17" s="3"/>
      <c r="M17" s="3"/>
      <c r="N17" s="8"/>
      <c r="O17" s="8"/>
    </row>
    <row r="18" spans="1:15" ht="12.75">
      <c r="A18" s="32">
        <v>13</v>
      </c>
      <c r="B18" s="32"/>
      <c r="C18" s="24"/>
      <c r="D18" s="6"/>
      <c r="E18" s="6"/>
      <c r="F18" s="8"/>
      <c r="G18" s="24"/>
      <c r="H18" s="5"/>
      <c r="I18" s="8"/>
      <c r="J18" s="8"/>
      <c r="K18" s="8"/>
      <c r="L18" s="5"/>
      <c r="M18" s="9"/>
      <c r="N18" s="8"/>
      <c r="O18" s="8"/>
    </row>
    <row r="19" spans="1:15" ht="13.5" thickBot="1">
      <c r="A19" s="32">
        <v>14</v>
      </c>
      <c r="B19" s="32"/>
      <c r="C19" s="24"/>
      <c r="D19" s="6"/>
      <c r="E19" s="6"/>
      <c r="F19" s="8"/>
      <c r="G19" s="24"/>
      <c r="H19" s="5"/>
      <c r="I19" s="8"/>
      <c r="J19" s="8"/>
      <c r="K19" s="8"/>
      <c r="L19" s="5"/>
      <c r="M19" s="9"/>
      <c r="N19" s="8"/>
      <c r="O19" s="8"/>
    </row>
    <row r="20" spans="1:15" ht="13.5" thickBot="1">
      <c r="A20" s="37"/>
      <c r="B20" s="36" t="s">
        <v>22</v>
      </c>
      <c r="C20" s="33">
        <f>SUM(C6:C19)</f>
        <v>94000</v>
      </c>
      <c r="D20" s="34"/>
      <c r="E20" s="34"/>
      <c r="F20" s="49">
        <f aca="true" t="shared" si="6" ref="F20:N20">SUM(F6:F19)</f>
        <v>94000</v>
      </c>
      <c r="G20" s="35">
        <f t="shared" si="6"/>
        <v>0</v>
      </c>
      <c r="H20" s="35">
        <f t="shared" si="6"/>
        <v>94000</v>
      </c>
      <c r="I20" s="35">
        <f t="shared" si="6"/>
        <v>10000</v>
      </c>
      <c r="J20" s="35">
        <f t="shared" si="6"/>
        <v>84000</v>
      </c>
      <c r="K20" s="35">
        <f t="shared" si="6"/>
        <v>10920</v>
      </c>
      <c r="L20" s="45">
        <f t="shared" si="6"/>
        <v>18000</v>
      </c>
      <c r="M20" s="45">
        <f t="shared" si="6"/>
        <v>65080</v>
      </c>
      <c r="N20" s="38">
        <f t="shared" si="6"/>
        <v>20680</v>
      </c>
      <c r="O20" s="40"/>
    </row>
    <row r="21" spans="2:15" ht="12.75">
      <c r="B21" s="14"/>
      <c r="C21" s="25"/>
      <c r="E21" s="14"/>
      <c r="F21" s="16" t="s">
        <v>17</v>
      </c>
      <c r="G21" s="27"/>
      <c r="H21" s="14"/>
      <c r="I21" s="14"/>
      <c r="J21" s="16"/>
      <c r="K21" s="16"/>
      <c r="L21" s="48"/>
      <c r="M21" s="47"/>
      <c r="O21" s="18"/>
    </row>
    <row r="22" spans="2:15" ht="12.75">
      <c r="B22" s="15"/>
      <c r="C22" s="26"/>
      <c r="E22" s="16"/>
      <c r="F22" s="16"/>
      <c r="G22" s="28"/>
      <c r="H22" s="14"/>
      <c r="I22" s="41"/>
      <c r="J22" s="16"/>
      <c r="K22" s="16"/>
      <c r="L22" s="48"/>
      <c r="M22" s="47"/>
      <c r="O22" s="18"/>
    </row>
    <row r="23" spans="1:15" ht="12.75">
      <c r="A23" s="19"/>
      <c r="B23" s="80"/>
      <c r="C23" s="81"/>
      <c r="E23" s="14"/>
      <c r="F23" s="16"/>
      <c r="G23" s="28" t="s">
        <v>23</v>
      </c>
      <c r="H23" s="14"/>
      <c r="I23" s="17">
        <f>H20</f>
        <v>94000</v>
      </c>
      <c r="J23" s="16" t="s">
        <v>19</v>
      </c>
      <c r="K23" s="16"/>
      <c r="L23" s="48"/>
      <c r="M23" s="47"/>
      <c r="O23" s="18"/>
    </row>
    <row r="24" spans="1:15" ht="12.75">
      <c r="A24" s="19"/>
      <c r="B24" s="80"/>
      <c r="C24" s="81"/>
      <c r="E24" s="14"/>
      <c r="F24" s="16"/>
      <c r="G24" s="28" t="s">
        <v>18</v>
      </c>
      <c r="H24" s="14"/>
      <c r="I24" s="17">
        <f>J20*13%</f>
        <v>10920</v>
      </c>
      <c r="J24" s="16" t="s">
        <v>20</v>
      </c>
      <c r="K24" s="16"/>
      <c r="L24" s="48"/>
      <c r="M24" s="47"/>
      <c r="O24" s="18"/>
    </row>
    <row r="25" spans="1:15" ht="12.75">
      <c r="A25" s="19"/>
      <c r="B25" s="82"/>
      <c r="C25" s="81"/>
      <c r="E25" s="14"/>
      <c r="F25" s="16"/>
      <c r="G25" s="28" t="s">
        <v>24</v>
      </c>
      <c r="H25" s="14"/>
      <c r="I25" s="17">
        <f>N20</f>
        <v>20680</v>
      </c>
      <c r="J25" s="16" t="s">
        <v>21</v>
      </c>
      <c r="K25" s="16"/>
      <c r="L25" s="48"/>
      <c r="M25" s="47"/>
      <c r="O25" s="18"/>
    </row>
    <row r="26" spans="1:15" ht="12.75">
      <c r="A26" s="19"/>
      <c r="B26" s="82"/>
      <c r="C26" s="81"/>
      <c r="E26" s="14"/>
      <c r="F26" s="16"/>
      <c r="G26" s="28" t="s">
        <v>24</v>
      </c>
      <c r="H26" s="14"/>
      <c r="I26" s="17">
        <f>H20*5.1%</f>
        <v>4794</v>
      </c>
      <c r="J26" s="16" t="s">
        <v>27</v>
      </c>
      <c r="K26" s="16"/>
      <c r="L26" s="48"/>
      <c r="M26" s="47"/>
      <c r="O26" s="18"/>
    </row>
    <row r="27" spans="3:15" ht="12.75">
      <c r="C27" s="25"/>
      <c r="E27" s="14"/>
      <c r="F27" s="16"/>
      <c r="G27" s="28" t="s">
        <v>24</v>
      </c>
      <c r="H27" s="14"/>
      <c r="I27" s="17">
        <f>H20*0.2%</f>
        <v>188</v>
      </c>
      <c r="J27" s="16" t="s">
        <v>28</v>
      </c>
      <c r="K27" s="16"/>
      <c r="L27" s="48"/>
      <c r="M27" s="47"/>
      <c r="O27" s="18"/>
    </row>
    <row r="28" spans="3:15" ht="13.5" thickBot="1">
      <c r="C28" s="25"/>
      <c r="E28" s="14"/>
      <c r="F28" s="16"/>
      <c r="G28" s="42" t="s">
        <v>24</v>
      </c>
      <c r="H28" s="39"/>
      <c r="I28" s="73">
        <f>H20*2.9%</f>
        <v>2726</v>
      </c>
      <c r="J28" s="41" t="s">
        <v>26</v>
      </c>
      <c r="K28" s="41"/>
      <c r="L28" s="48"/>
      <c r="M28" s="47"/>
      <c r="O28" s="18"/>
    </row>
    <row r="29" spans="1:15" ht="13.5" thickBot="1">
      <c r="A29" s="19"/>
      <c r="B29" s="19"/>
      <c r="C29" s="19"/>
      <c r="D29" s="19"/>
      <c r="E29" s="62"/>
      <c r="F29" s="62"/>
      <c r="G29" s="71"/>
      <c r="H29" s="39"/>
      <c r="I29" s="40">
        <f>SUM(I24:I28)</f>
        <v>39308</v>
      </c>
      <c r="J29" s="39" t="s">
        <v>29</v>
      </c>
      <c r="K29" s="39"/>
      <c r="L29" s="43"/>
      <c r="M29" s="20"/>
      <c r="N29" s="19"/>
      <c r="O29" s="19"/>
    </row>
    <row r="30" spans="1:15" ht="13.5" thickBot="1">
      <c r="A30" s="19"/>
      <c r="B30" s="44"/>
      <c r="C30" s="55"/>
      <c r="D30" s="83"/>
      <c r="E30" s="83"/>
      <c r="F30" s="78"/>
      <c r="G30" s="79"/>
      <c r="H30" s="19"/>
      <c r="I30" s="74"/>
      <c r="J30" s="75"/>
      <c r="K30" s="19"/>
      <c r="L30" s="19"/>
      <c r="M30" s="19"/>
      <c r="N30" s="19"/>
      <c r="O30" s="19"/>
    </row>
    <row r="31" spans="1:15" ht="12.75">
      <c r="A31" s="19"/>
      <c r="B31" s="44"/>
      <c r="C31" s="62"/>
      <c r="D31" s="84"/>
      <c r="E31" s="84"/>
      <c r="F31" s="78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ht="15.75">
      <c r="E33" s="77" t="s">
        <v>37</v>
      </c>
    </row>
  </sheetData>
  <mergeCells count="2">
    <mergeCell ref="D30:E30"/>
    <mergeCell ref="D31:E3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</dc:creator>
  <cp:keywords/>
  <dc:description/>
  <cp:lastModifiedBy>*</cp:lastModifiedBy>
  <cp:lastPrinted>2014-02-12T12:24:28Z</cp:lastPrinted>
  <dcterms:created xsi:type="dcterms:W3CDTF">2006-07-24T12:26:34Z</dcterms:created>
  <dcterms:modified xsi:type="dcterms:W3CDTF">2014-03-21T08:27:14Z</dcterms:modified>
  <cp:category/>
  <cp:version/>
  <cp:contentType/>
  <cp:contentStatus/>
</cp:coreProperties>
</file>